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lltop HOA\Documents\2021 Dues and Documents\Quarterly Reports\2021 quarterly reports\"/>
    </mc:Choice>
  </mc:AlternateContent>
  <xr:revisionPtr revIDLastSave="0" documentId="13_ncr:1_{0BE0AA8A-6E00-4249-B5B0-778598FC47B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st Qtr" sheetId="1" r:id="rId1"/>
    <sheet name="Sheet3" sheetId="3" r:id="rId2"/>
  </sheets>
  <externalReferences>
    <externalReference r:id="rId3"/>
    <externalReference r:id="rId4"/>
  </externalReferences>
  <calcPr calcId="181029"/>
</workbook>
</file>

<file path=xl/calcChain.xml><?xml version="1.0" encoding="utf-8"?>
<calcChain xmlns="http://schemas.openxmlformats.org/spreadsheetml/2006/main">
  <c r="E33" i="1" l="1"/>
  <c r="C27" i="1"/>
  <c r="C24" i="1"/>
  <c r="C23" i="1"/>
  <c r="C21" i="1"/>
  <c r="C20" i="1"/>
  <c r="C17" i="1"/>
  <c r="C16" i="1"/>
  <c r="C13" i="1"/>
  <c r="C12" i="1"/>
  <c r="C9" i="1"/>
  <c r="C8" i="1"/>
  <c r="C7" i="1"/>
  <c r="C5" i="1"/>
  <c r="D4" i="1"/>
  <c r="C22" i="1" l="1"/>
  <c r="D5" i="1" l="1"/>
  <c r="C25" i="1"/>
  <c r="C18" i="1"/>
  <c r="C14" i="1"/>
  <c r="C10" i="1" l="1"/>
  <c r="D10" i="1" s="1"/>
  <c r="D14" i="1" s="1"/>
  <c r="D18" i="1" s="1"/>
  <c r="D25" i="1" s="1"/>
  <c r="D27" i="1" s="1"/>
</calcChain>
</file>

<file path=xl/sharedStrings.xml><?xml version="1.0" encoding="utf-8"?>
<sst xmlns="http://schemas.openxmlformats.org/spreadsheetml/2006/main" count="49" uniqueCount="44">
  <si>
    <t>Beginning Balance</t>
  </si>
  <si>
    <t>Deposits</t>
  </si>
  <si>
    <t>Insurance</t>
  </si>
  <si>
    <t>Taxes</t>
  </si>
  <si>
    <t>Water</t>
  </si>
  <si>
    <t>TXU</t>
  </si>
  <si>
    <t>Lawn Service</t>
  </si>
  <si>
    <t>Maintaince</t>
  </si>
  <si>
    <t>Purchases</t>
  </si>
  <si>
    <t>Postage</t>
  </si>
  <si>
    <t>Storage</t>
  </si>
  <si>
    <t>Misc.</t>
  </si>
  <si>
    <t>Salary</t>
  </si>
  <si>
    <t>Hilltop Homeowners</t>
  </si>
  <si>
    <t>Quarterly Total</t>
  </si>
  <si>
    <t>Part time Budget Personnel</t>
  </si>
  <si>
    <t>Liens / Released</t>
  </si>
  <si>
    <r>
      <rPr>
        <b/>
        <sz val="14"/>
        <color indexed="10"/>
        <rFont val="Calibri"/>
        <family val="2"/>
      </rPr>
      <t>WILL</t>
    </r>
    <r>
      <rPr>
        <b/>
        <sz val="14"/>
        <color indexed="8"/>
        <rFont val="Calibri"/>
        <family val="2"/>
      </rPr>
      <t xml:space="preserve"> have a Lien filed on there property.</t>
    </r>
  </si>
  <si>
    <t>Park, Pond lawn service</t>
  </si>
  <si>
    <t>Patrick Cir - 2</t>
  </si>
  <si>
    <t xml:space="preserve">Liens On File </t>
  </si>
  <si>
    <t>January thru March</t>
  </si>
  <si>
    <t xml:space="preserve">Any Homeowner who has a balance of $100.00 (6 months) or more </t>
  </si>
  <si>
    <t>(Article VII Section 7.02e of the Bylaws, HOA collection policy)</t>
  </si>
  <si>
    <t>Postage, Certified mail</t>
  </si>
  <si>
    <t>Park, Pond &amp; Lot</t>
  </si>
  <si>
    <t>Liability, Officers and Directors</t>
  </si>
  <si>
    <t>Hillside - 1</t>
  </si>
  <si>
    <t>Beau - 0</t>
  </si>
  <si>
    <t>Ridegside - 2</t>
  </si>
  <si>
    <t>Quarterly Report    January - March 2021</t>
  </si>
  <si>
    <t>ATT/T-Mobile</t>
  </si>
  <si>
    <t>3 lien releases + notary</t>
  </si>
  <si>
    <t>Taxes, Handicap walkway</t>
  </si>
  <si>
    <t>office supplies, weed killer</t>
  </si>
  <si>
    <t>HOA Property clean up, Front light replacement, Billboard repair</t>
  </si>
  <si>
    <t>Percentages shown reflect HOA dues owed as of 3/31/2021 3:00 pm</t>
  </si>
  <si>
    <t>Bluffview - 5</t>
  </si>
  <si>
    <t>Brooksview - 3</t>
  </si>
  <si>
    <t>Hillcrest - 4</t>
  </si>
  <si>
    <t>Hilltop - 19</t>
  </si>
  <si>
    <t>Julie -5</t>
  </si>
  <si>
    <t>Park Hill -7</t>
  </si>
  <si>
    <t>Parker Ct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</si>
</sst>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omic Sans MS"/>
      <family val="4"/>
    </font>
    <font>
      <sz val="11"/>
      <color indexed="10"/>
      <name val="Comic Sans MS"/>
      <family val="4"/>
    </font>
    <font>
      <sz val="8"/>
      <color indexed="8"/>
      <name val="Comic Sans MS"/>
      <family val="4"/>
    </font>
    <font>
      <sz val="16"/>
      <color indexed="8"/>
      <name val="Comic Sans MS"/>
      <family val="4"/>
    </font>
    <font>
      <b/>
      <sz val="14"/>
      <color indexed="8"/>
      <name val="Comic Sans MS"/>
      <family val="4"/>
    </font>
    <font>
      <b/>
      <sz val="14"/>
      <color indexed="8"/>
      <name val="Calibri"/>
      <family val="2"/>
    </font>
    <font>
      <sz val="10"/>
      <color indexed="8"/>
      <name val="Times New Roman"/>
      <family val="1"/>
    </font>
    <font>
      <b/>
      <sz val="18"/>
      <color indexed="10"/>
      <name val="Calibri"/>
      <family val="2"/>
    </font>
    <font>
      <b/>
      <sz val="13.5"/>
      <color indexed="8"/>
      <name val="Comic Sans MS"/>
      <family val="4"/>
    </font>
    <font>
      <b/>
      <sz val="16"/>
      <color indexed="10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44" fontId="4" fillId="0" borderId="0" xfId="1" applyFont="1"/>
    <xf numFmtId="0" fontId="5" fillId="0" borderId="0" xfId="0" applyFont="1"/>
    <xf numFmtId="44" fontId="5" fillId="0" borderId="0" xfId="1" applyFont="1"/>
    <xf numFmtId="0" fontId="6" fillId="0" borderId="0" xfId="0" applyFont="1"/>
    <xf numFmtId="0" fontId="6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44" fontId="4" fillId="0" borderId="0" xfId="1" applyFont="1" applyAlignment="1">
      <alignment horizontal="right" vertical="center"/>
    </xf>
    <xf numFmtId="8" fontId="4" fillId="0" borderId="0" xfId="1" applyNumberFormat="1" applyFon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/>
    <xf numFmtId="0" fontId="14" fillId="0" borderId="0" xfId="0" applyFont="1"/>
    <xf numFmtId="0" fontId="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39</xdr:row>
      <xdr:rowOff>28576</xdr:rowOff>
    </xdr:from>
    <xdr:to>
      <xdr:col>6</xdr:col>
      <xdr:colOff>95250</xdr:colOff>
      <xdr:row>57</xdr:row>
      <xdr:rowOff>36546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C745E3-6544-434F-BA0C-48F8854F6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8620126"/>
          <a:ext cx="5915025" cy="3436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ltop%20HOA/Documents/2021%20Dues%20and%20Documents/Bill%20Breakdown/2021%20Bill%20Breakdow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ltop%20HOA/Documents/2017%20-%202021/Bill%20Breakdowns/2020%20Bill%20Break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y Breakdown"/>
    </sheetNames>
    <sheetDataSet>
      <sheetData sheetId="0">
        <row r="2">
          <cell r="Q2">
            <v>66624.020000000033</v>
          </cell>
        </row>
        <row r="4">
          <cell r="B4">
            <v>13205.02</v>
          </cell>
          <cell r="C4">
            <v>2016.95</v>
          </cell>
          <cell r="D4">
            <v>2870.1800000000003</v>
          </cell>
          <cell r="E4">
            <v>46.56</v>
          </cell>
          <cell r="F4">
            <v>65.209999999999994</v>
          </cell>
          <cell r="G4">
            <v>49.42</v>
          </cell>
          <cell r="H4">
            <v>32</v>
          </cell>
          <cell r="K4">
            <v>548.09</v>
          </cell>
          <cell r="M4">
            <v>233.9</v>
          </cell>
          <cell r="O4">
            <v>750</v>
          </cell>
        </row>
        <row r="5">
          <cell r="B5">
            <v>10790.38</v>
          </cell>
          <cell r="E5">
            <v>46.56</v>
          </cell>
          <cell r="F5">
            <v>64.540000000000006</v>
          </cell>
          <cell r="G5">
            <v>45.71</v>
          </cell>
          <cell r="H5">
            <v>32</v>
          </cell>
          <cell r="I5">
            <v>200</v>
          </cell>
          <cell r="J5">
            <v>1610</v>
          </cell>
          <cell r="L5">
            <v>50</v>
          </cell>
          <cell r="O5">
            <v>750</v>
          </cell>
        </row>
        <row r="6">
          <cell r="B6">
            <v>4282.26</v>
          </cell>
          <cell r="C6">
            <v>2600</v>
          </cell>
          <cell r="E6">
            <v>46.56</v>
          </cell>
          <cell r="F6">
            <v>0</v>
          </cell>
          <cell r="G6">
            <v>45.71</v>
          </cell>
          <cell r="H6">
            <v>32</v>
          </cell>
          <cell r="I6">
            <v>1700</v>
          </cell>
          <cell r="J6">
            <v>3552.86</v>
          </cell>
          <cell r="K6">
            <v>140</v>
          </cell>
          <cell r="L6">
            <v>11500</v>
          </cell>
          <cell r="O6">
            <v>750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y Breakdown"/>
    </sheetNames>
    <sheetDataSet>
      <sheetData sheetId="0">
        <row r="2">
          <cell r="Q2">
            <v>76284.280000000028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topLeftCell="A28" zoomScaleNormal="100" workbookViewId="0">
      <selection activeCell="E34" sqref="E34"/>
    </sheetView>
  </sheetViews>
  <sheetFormatPr defaultRowHeight="15" x14ac:dyDescent="0.25"/>
  <cols>
    <col min="3" max="3" width="14.42578125" customWidth="1"/>
    <col min="4" max="4" width="16.28515625" customWidth="1"/>
    <col min="6" max="6" width="34.5703125" customWidth="1"/>
  </cols>
  <sheetData>
    <row r="1" spans="1:7" ht="24" x14ac:dyDescent="0.45">
      <c r="A1" s="15" t="s">
        <v>13</v>
      </c>
      <c r="B1" s="15"/>
      <c r="C1" s="15"/>
      <c r="D1" s="15"/>
      <c r="E1" s="15"/>
      <c r="F1" s="15"/>
      <c r="G1" s="11"/>
    </row>
    <row r="2" spans="1:7" ht="24" x14ac:dyDescent="0.45">
      <c r="A2" s="15" t="s">
        <v>30</v>
      </c>
      <c r="B2" s="15"/>
      <c r="C2" s="15"/>
      <c r="D2" s="15"/>
      <c r="E2" s="15"/>
      <c r="F2" s="15"/>
      <c r="G2" s="11"/>
    </row>
    <row r="4" spans="1:7" ht="16.5" x14ac:dyDescent="0.3">
      <c r="A4" s="1" t="s">
        <v>0</v>
      </c>
      <c r="B4" s="1"/>
      <c r="C4" s="1"/>
      <c r="D4" s="10">
        <f>'[1]Monthy Breakdown'!$Q$2</f>
        <v>66624.020000000033</v>
      </c>
      <c r="E4" s="1"/>
      <c r="F4" s="1"/>
    </row>
    <row r="5" spans="1:7" ht="16.5" x14ac:dyDescent="0.3">
      <c r="A5" s="3" t="s">
        <v>1</v>
      </c>
      <c r="B5" s="3"/>
      <c r="C5" s="4">
        <f>'[1]Monthy Breakdown'!$B$4+'[1]Monthy Breakdown'!$B$5+'[1]Monthy Breakdown'!$B$6</f>
        <v>28277.660000000003</v>
      </c>
      <c r="D5" s="4">
        <f>+D4+C5</f>
        <v>94901.680000000037</v>
      </c>
      <c r="E5" s="1"/>
      <c r="F5" s="1"/>
    </row>
    <row r="6" spans="1:7" ht="20.25" customHeight="1" x14ac:dyDescent="0.3">
      <c r="A6" s="1"/>
      <c r="B6" s="1"/>
      <c r="C6" s="1"/>
      <c r="D6" s="2"/>
      <c r="E6" s="1"/>
      <c r="F6" s="1"/>
    </row>
    <row r="7" spans="1:7" ht="16.5" x14ac:dyDescent="0.3">
      <c r="A7" s="1" t="s">
        <v>4</v>
      </c>
      <c r="B7" s="1"/>
      <c r="C7" s="2">
        <f>'[1]Monthy Breakdown'!$E$4+'[1]Monthy Breakdown'!$E$5+'[1]Monthy Breakdown'!$E$6</f>
        <v>139.68</v>
      </c>
      <c r="D7" s="2"/>
      <c r="E7" s="1"/>
      <c r="F7" s="5" t="s">
        <v>21</v>
      </c>
    </row>
    <row r="8" spans="1:7" ht="16.5" x14ac:dyDescent="0.3">
      <c r="A8" s="1" t="s">
        <v>31</v>
      </c>
      <c r="B8" s="1"/>
      <c r="C8" s="2">
        <f>'[1]Monthy Breakdown'!$F$4+'[1]Monthy Breakdown'!$F$5+'[1]Monthy Breakdown'!$F$6</f>
        <v>129.75</v>
      </c>
      <c r="D8" s="2"/>
      <c r="E8" s="1"/>
      <c r="F8" s="5" t="s">
        <v>21</v>
      </c>
    </row>
    <row r="9" spans="1:7" ht="16.5" x14ac:dyDescent="0.3">
      <c r="A9" s="1" t="s">
        <v>5</v>
      </c>
      <c r="B9" s="1"/>
      <c r="C9" s="2">
        <f>'[1]Monthy Breakdown'!$G$4+'[1]Monthy Breakdown'!$G$5+'[1]Monthy Breakdown'!$G$6</f>
        <v>140.84</v>
      </c>
      <c r="D9" s="2"/>
      <c r="E9" s="1"/>
      <c r="F9" s="5" t="s">
        <v>21</v>
      </c>
    </row>
    <row r="10" spans="1:7" ht="16.5" x14ac:dyDescent="0.3">
      <c r="A10" s="3" t="s">
        <v>14</v>
      </c>
      <c r="B10" s="3"/>
      <c r="C10" s="4">
        <f>SUM(C7:C9)</f>
        <v>410.27</v>
      </c>
      <c r="D10" s="4">
        <f>+D5-C10</f>
        <v>94491.410000000033</v>
      </c>
      <c r="E10" s="1"/>
      <c r="F10" s="1"/>
    </row>
    <row r="11" spans="1:7" ht="16.5" customHeight="1" x14ac:dyDescent="0.3">
      <c r="A11" s="1"/>
      <c r="B11" s="1"/>
      <c r="C11" s="2"/>
      <c r="D11" s="2"/>
      <c r="E11" s="1"/>
      <c r="F11" s="1"/>
    </row>
    <row r="12" spans="1:7" ht="16.5" x14ac:dyDescent="0.3">
      <c r="A12" s="1" t="s">
        <v>2</v>
      </c>
      <c r="B12" s="1"/>
      <c r="C12" s="2">
        <f>'[1]Monthy Breakdown'!$C$4+'[1]Monthy Breakdown'!$C$6</f>
        <v>4616.95</v>
      </c>
      <c r="D12" s="2"/>
      <c r="E12" s="1"/>
      <c r="F12" s="5" t="s">
        <v>26</v>
      </c>
    </row>
    <row r="13" spans="1:7" ht="16.5" x14ac:dyDescent="0.3">
      <c r="A13" s="1" t="s">
        <v>3</v>
      </c>
      <c r="B13" s="1"/>
      <c r="C13" s="2">
        <f>'[1]Monthy Breakdown'!$D$4</f>
        <v>2870.1800000000003</v>
      </c>
      <c r="D13" s="2"/>
      <c r="E13" s="1"/>
      <c r="F13" s="5" t="s">
        <v>25</v>
      </c>
    </row>
    <row r="14" spans="1:7" ht="16.5" x14ac:dyDescent="0.3">
      <c r="A14" s="3" t="s">
        <v>14</v>
      </c>
      <c r="B14" s="1"/>
      <c r="C14" s="4">
        <f>SUM(C12:C13)</f>
        <v>7487.13</v>
      </c>
      <c r="D14" s="4">
        <f>+D10-C14</f>
        <v>87004.280000000028</v>
      </c>
      <c r="E14" s="1"/>
      <c r="F14" s="5"/>
    </row>
    <row r="15" spans="1:7" ht="16.5" customHeight="1" x14ac:dyDescent="0.3">
      <c r="A15" s="1"/>
      <c r="B15" s="1"/>
      <c r="C15" s="2"/>
      <c r="D15" s="2"/>
      <c r="E15" s="1"/>
      <c r="F15" s="5"/>
    </row>
    <row r="16" spans="1:7" ht="16.5" x14ac:dyDescent="0.3">
      <c r="A16" s="1" t="s">
        <v>6</v>
      </c>
      <c r="B16" s="1"/>
      <c r="C16" s="2">
        <f>'[1]Monthy Breakdown'!$I$5+'[1]Monthy Breakdown'!$I$6</f>
        <v>1900</v>
      </c>
      <c r="D16" s="2"/>
      <c r="E16" s="1"/>
      <c r="F16" s="5" t="s">
        <v>18</v>
      </c>
    </row>
    <row r="17" spans="1:7" ht="26.25" x14ac:dyDescent="0.3">
      <c r="A17" s="1" t="s">
        <v>7</v>
      </c>
      <c r="B17" s="1"/>
      <c r="C17" s="2">
        <f>'[1]Monthy Breakdown'!$J$5+'[1]Monthy Breakdown'!$J$6</f>
        <v>5162.8600000000006</v>
      </c>
      <c r="D17" s="2"/>
      <c r="E17" s="1"/>
      <c r="F17" s="6" t="s">
        <v>35</v>
      </c>
    </row>
    <row r="18" spans="1:7" ht="16.5" x14ac:dyDescent="0.3">
      <c r="A18" s="3" t="s">
        <v>14</v>
      </c>
      <c r="B18" s="1"/>
      <c r="C18" s="4">
        <f>SUM(C16:C17)</f>
        <v>7062.8600000000006</v>
      </c>
      <c r="D18" s="4">
        <f>+D14-C18</f>
        <v>79941.420000000027</v>
      </c>
      <c r="E18" s="1"/>
      <c r="F18" s="5"/>
    </row>
    <row r="19" spans="1:7" ht="16.5" customHeight="1" x14ac:dyDescent="0.3">
      <c r="A19" s="3"/>
      <c r="B19" s="1"/>
      <c r="C19" s="4"/>
      <c r="D19" s="2"/>
      <c r="E19" s="1"/>
      <c r="F19" s="5"/>
    </row>
    <row r="20" spans="1:7" ht="16.5" x14ac:dyDescent="0.3">
      <c r="A20" s="1" t="s">
        <v>8</v>
      </c>
      <c r="B20" s="1"/>
      <c r="C20" s="2">
        <f>'[1]Monthy Breakdown'!$K$4+'[1]Monthy Breakdown'!$K$6+'[1]Monthy Breakdown'!$K$5</f>
        <v>688.09</v>
      </c>
      <c r="D20" s="2"/>
      <c r="E20" s="1"/>
      <c r="F20" s="5" t="s">
        <v>34</v>
      </c>
    </row>
    <row r="21" spans="1:7" ht="16.5" x14ac:dyDescent="0.3">
      <c r="A21" s="1" t="s">
        <v>9</v>
      </c>
      <c r="B21" s="1"/>
      <c r="C21" s="2">
        <f>'[1]Monthy Breakdown'!$M$4+'[1]Monthy Breakdown'!$M$5+'[1]Monthy Breakdown'!$M$6</f>
        <v>233.9</v>
      </c>
      <c r="D21" s="2"/>
      <c r="E21" s="1"/>
      <c r="F21" s="5" t="s">
        <v>24</v>
      </c>
    </row>
    <row r="22" spans="1:7" ht="16.5" x14ac:dyDescent="0.3">
      <c r="A22" s="1" t="s">
        <v>10</v>
      </c>
      <c r="B22" s="1"/>
      <c r="C22" s="2">
        <f>'[2]Monthy Breakdown'!$N$4+'[2]Monthy Breakdown'!$N$5+'[2]Monthy Breakdown'!$N$6</f>
        <v>0</v>
      </c>
      <c r="D22" s="2"/>
      <c r="E22" s="1"/>
      <c r="F22" s="5"/>
    </row>
    <row r="23" spans="1:7" ht="19.5" customHeight="1" x14ac:dyDescent="0.3">
      <c r="A23" s="1" t="s">
        <v>11</v>
      </c>
      <c r="B23" s="1"/>
      <c r="C23" s="9">
        <f>'[1]Monthy Breakdown'!$L$5+'[1]Monthy Breakdown'!$L$6</f>
        <v>11550</v>
      </c>
      <c r="D23" s="2"/>
      <c r="E23" s="1"/>
      <c r="F23" s="8" t="s">
        <v>33</v>
      </c>
    </row>
    <row r="24" spans="1:7" ht="16.5" x14ac:dyDescent="0.3">
      <c r="A24" s="1" t="s">
        <v>16</v>
      </c>
      <c r="B24" s="1"/>
      <c r="C24" s="2">
        <f>'[1]Monthy Breakdown'!$H$4+'[1]Monthy Breakdown'!$H$5+'[1]Monthy Breakdown'!$H$6</f>
        <v>96</v>
      </c>
      <c r="D24" s="2"/>
      <c r="E24" s="1"/>
      <c r="F24" s="6" t="s">
        <v>32</v>
      </c>
    </row>
    <row r="25" spans="1:7" ht="16.5" x14ac:dyDescent="0.3">
      <c r="A25" s="3" t="s">
        <v>14</v>
      </c>
      <c r="B25" s="1"/>
      <c r="C25" s="4">
        <f>SUM(C20:C24)</f>
        <v>12567.99</v>
      </c>
      <c r="D25" s="4">
        <f>+D18-C25</f>
        <v>67373.430000000022</v>
      </c>
      <c r="E25" s="1"/>
      <c r="F25" s="1"/>
    </row>
    <row r="26" spans="1:7" ht="17.25" customHeight="1" x14ac:dyDescent="0.3">
      <c r="A26" s="1"/>
      <c r="B26" s="1"/>
      <c r="C26" s="2"/>
      <c r="D26" s="2"/>
      <c r="E26" s="1"/>
      <c r="F26" s="1"/>
    </row>
    <row r="27" spans="1:7" ht="16.5" x14ac:dyDescent="0.3">
      <c r="A27" s="1" t="s">
        <v>12</v>
      </c>
      <c r="B27" s="1"/>
      <c r="C27" s="2">
        <f>'[1]Monthy Breakdown'!$O$4+'[1]Monthy Breakdown'!$O$5+'[1]Monthy Breakdown'!$O$6</f>
        <v>2250</v>
      </c>
      <c r="D27" s="4">
        <f>+D25-C27</f>
        <v>65123.430000000022</v>
      </c>
      <c r="E27" s="1"/>
      <c r="F27" s="5" t="s">
        <v>15</v>
      </c>
    </row>
    <row r="28" spans="1:7" ht="16.5" x14ac:dyDescent="0.3">
      <c r="A28" s="1"/>
      <c r="B28" s="1"/>
      <c r="C28" s="2"/>
      <c r="D28" s="4"/>
      <c r="E28" s="1"/>
      <c r="F28" s="5"/>
    </row>
    <row r="30" spans="1:7" ht="22.5" x14ac:dyDescent="0.25">
      <c r="A30" s="20" t="s">
        <v>22</v>
      </c>
      <c r="B30" s="20"/>
      <c r="C30" s="20"/>
      <c r="D30" s="20"/>
      <c r="E30" s="20"/>
      <c r="F30" s="20"/>
      <c r="G30" s="12"/>
    </row>
    <row r="31" spans="1:7" ht="18.75" x14ac:dyDescent="0.3">
      <c r="A31" s="19" t="s">
        <v>17</v>
      </c>
      <c r="B31" s="19"/>
      <c r="C31" s="19"/>
      <c r="D31" s="19"/>
      <c r="E31" s="19"/>
      <c r="F31" s="19"/>
      <c r="G31" s="19"/>
    </row>
    <row r="32" spans="1:7" ht="15.75" customHeight="1" x14ac:dyDescent="0.25">
      <c r="A32" s="18" t="s">
        <v>23</v>
      </c>
      <c r="B32" s="18"/>
      <c r="C32" s="18"/>
      <c r="D32" s="18"/>
      <c r="E32" s="18"/>
      <c r="F32" s="18"/>
      <c r="G32" s="18"/>
    </row>
    <row r="33" spans="1:7" ht="21.75" customHeight="1" x14ac:dyDescent="0.35">
      <c r="A33" s="16" t="s">
        <v>20</v>
      </c>
      <c r="B33" s="16"/>
      <c r="C33" s="16"/>
      <c r="D33" s="16"/>
      <c r="E33" s="17">
        <f>0+5+3+4+1+19+5+7+3+2+2</f>
        <v>51</v>
      </c>
      <c r="F33" s="17"/>
      <c r="G33" s="7"/>
    </row>
    <row r="34" spans="1:7" x14ac:dyDescent="0.25">
      <c r="B34" s="13" t="s">
        <v>28</v>
      </c>
      <c r="C34" s="13"/>
      <c r="D34" s="13" t="s">
        <v>40</v>
      </c>
      <c r="E34" s="13"/>
      <c r="F34" s="13" t="s">
        <v>29</v>
      </c>
    </row>
    <row r="35" spans="1:7" x14ac:dyDescent="0.25">
      <c r="B35" s="13" t="s">
        <v>37</v>
      </c>
      <c r="C35" s="13"/>
      <c r="D35" s="13" t="s">
        <v>41</v>
      </c>
      <c r="E35" s="13"/>
      <c r="F35" s="13"/>
    </row>
    <row r="36" spans="1:7" x14ac:dyDescent="0.25">
      <c r="B36" s="13" t="s">
        <v>38</v>
      </c>
      <c r="C36" s="13"/>
      <c r="D36" s="13" t="s">
        <v>42</v>
      </c>
      <c r="E36" s="13"/>
      <c r="F36" s="13"/>
    </row>
    <row r="37" spans="1:7" x14ac:dyDescent="0.25">
      <c r="B37" s="13" t="s">
        <v>39</v>
      </c>
      <c r="C37" s="13"/>
      <c r="D37" s="13" t="s">
        <v>43</v>
      </c>
      <c r="E37" s="13"/>
      <c r="F37" s="13"/>
    </row>
    <row r="38" spans="1:7" x14ac:dyDescent="0.25">
      <c r="B38" s="13" t="s">
        <v>27</v>
      </c>
      <c r="C38" s="13"/>
      <c r="D38" s="13" t="s">
        <v>19</v>
      </c>
      <c r="E38" s="13"/>
      <c r="F38" s="13"/>
    </row>
    <row r="58" spans="5:5" x14ac:dyDescent="0.25">
      <c r="E58" s="14" t="s">
        <v>36</v>
      </c>
    </row>
  </sheetData>
  <mergeCells count="7">
    <mergeCell ref="A2:F2"/>
    <mergeCell ref="A1:F1"/>
    <mergeCell ref="A33:D33"/>
    <mergeCell ref="E33:F33"/>
    <mergeCell ref="A32:G32"/>
    <mergeCell ref="A31:G31"/>
    <mergeCell ref="A30:F30"/>
  </mergeCells>
  <phoneticPr fontId="0" type="noConversion"/>
  <printOptions horizontalCentered="1"/>
  <pageMargins left="0.25" right="0.25" top="0.75" bottom="0.75" header="0.3" footer="0.3"/>
  <pageSetup paperSize="5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Qtr</vt:lpstr>
      <vt:lpstr>Sheet3</vt:lpstr>
    </vt:vector>
  </TitlesOfParts>
  <Company>City of Dallas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Dallas</dc:creator>
  <cp:lastModifiedBy>Hilltop HOA</cp:lastModifiedBy>
  <cp:lastPrinted>2021-04-01T17:52:48Z</cp:lastPrinted>
  <dcterms:created xsi:type="dcterms:W3CDTF">2013-04-02T17:26:56Z</dcterms:created>
  <dcterms:modified xsi:type="dcterms:W3CDTF">2021-04-01T17:52:52Z</dcterms:modified>
</cp:coreProperties>
</file>